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СМЕТА общая" sheetId="1" r:id="rId1"/>
  </sheets>
  <calcPr calcId="145621" concurrentCalc="0"/>
</workbook>
</file>

<file path=xl/calcChain.xml><?xml version="1.0" encoding="utf-8"?>
<calcChain xmlns="http://schemas.openxmlformats.org/spreadsheetml/2006/main">
  <c r="E47" i="1" l="1"/>
  <c r="D82" i="1"/>
  <c r="D83" i="1"/>
  <c r="D84" i="1"/>
  <c r="D85" i="1"/>
  <c r="D86" i="1"/>
  <c r="D88" i="1"/>
  <c r="D91" i="1"/>
  <c r="D92" i="1"/>
  <c r="E48" i="1"/>
  <c r="E82" i="1"/>
  <c r="E83" i="1"/>
  <c r="E84" i="1"/>
  <c r="E88" i="1"/>
  <c r="E91" i="1"/>
  <c r="E92" i="1"/>
  <c r="D39" i="1"/>
  <c r="D35" i="1"/>
  <c r="E38" i="1"/>
  <c r="E36" i="1"/>
  <c r="E35" i="1"/>
  <c r="E34" i="1"/>
  <c r="D26" i="1"/>
  <c r="E26" i="1"/>
  <c r="E25" i="1"/>
  <c r="E24" i="1"/>
  <c r="E22" i="1"/>
  <c r="E11" i="1"/>
  <c r="D28" i="1"/>
  <c r="D32" i="1"/>
  <c r="D48" i="1"/>
  <c r="D80" i="1"/>
  <c r="E80" i="1"/>
  <c r="E65" i="1"/>
  <c r="E39" i="1"/>
  <c r="E28" i="1"/>
  <c r="E87" i="1"/>
  <c r="D87" i="1"/>
  <c r="E72" i="1"/>
  <c r="E70" i="1"/>
  <c r="D67" i="1"/>
  <c r="E67" i="1"/>
  <c r="E63" i="1"/>
  <c r="E57" i="1"/>
  <c r="E56" i="1"/>
  <c r="E54" i="1"/>
  <c r="E52" i="1"/>
  <c r="E51" i="1"/>
  <c r="E50" i="1"/>
  <c r="E46" i="1"/>
  <c r="E43" i="1"/>
  <c r="E42" i="1"/>
  <c r="E41" i="1"/>
  <c r="E37" i="1"/>
  <c r="E32" i="1"/>
  <c r="E31" i="1"/>
  <c r="E30" i="1"/>
  <c r="D42" i="1"/>
  <c r="D72" i="1"/>
  <c r="D70" i="1"/>
  <c r="D54" i="1"/>
  <c r="D56" i="1"/>
  <c r="D57" i="1"/>
  <c r="D63" i="1"/>
  <c r="D65" i="1"/>
  <c r="D41" i="1"/>
  <c r="D43" i="1"/>
  <c r="D46" i="1"/>
  <c r="D47" i="1"/>
  <c r="D50" i="1"/>
  <c r="D51" i="1"/>
  <c r="D52" i="1"/>
  <c r="D22" i="1"/>
  <c r="D24" i="1"/>
  <c r="D25" i="1"/>
  <c r="D30" i="1"/>
  <c r="D31" i="1"/>
  <c r="D34" i="1"/>
  <c r="D36" i="1"/>
  <c r="D37" i="1"/>
  <c r="D38" i="1"/>
  <c r="B9" i="1"/>
</calcChain>
</file>

<file path=xl/sharedStrings.xml><?xml version="1.0" encoding="utf-8"?>
<sst xmlns="http://schemas.openxmlformats.org/spreadsheetml/2006/main" count="120" uniqueCount="106">
  <si>
    <t>Яхты</t>
  </si>
  <si>
    <t>Шкипера зарплата</t>
  </si>
  <si>
    <t>Уборка яхт</t>
  </si>
  <si>
    <t>Заправка яхт</t>
  </si>
  <si>
    <t>Бедлайн на яхтах</t>
  </si>
  <si>
    <t>Шкипера Авиабилеты</t>
  </si>
  <si>
    <t>Пояснения</t>
  </si>
  <si>
    <t>Опция</t>
  </si>
  <si>
    <t>Стоимость  Единицы</t>
  </si>
  <si>
    <t>Стоянки в маринах</t>
  </si>
  <si>
    <t>Флаги</t>
  </si>
  <si>
    <t>Страховка яхт</t>
  </si>
  <si>
    <t>Билеты авиа для Клиентов</t>
  </si>
  <si>
    <t>Отель для организатора</t>
  </si>
  <si>
    <t>Аренда Авто для сопровождения по берегу</t>
  </si>
  <si>
    <t>Заправка автомобиля</t>
  </si>
  <si>
    <t>ТРАНСФЕРЫ</t>
  </si>
  <si>
    <t xml:space="preserve">ЕДА </t>
  </si>
  <si>
    <t>ОРГАНИЗАТОРСКИЕ</t>
  </si>
  <si>
    <t>Итого</t>
  </si>
  <si>
    <t xml:space="preserve">ПРОМО </t>
  </si>
  <si>
    <t>ЯХТЫ</t>
  </si>
  <si>
    <t>ШКИПЕРА</t>
  </si>
  <si>
    <t xml:space="preserve">БИЛЕТЫ </t>
  </si>
  <si>
    <t>Оплачивается при приемке</t>
  </si>
  <si>
    <t>Оплачивается при сдаче</t>
  </si>
  <si>
    <r>
      <t xml:space="preserve">Допы с участников. </t>
    </r>
    <r>
      <rPr>
        <b/>
        <sz val="11"/>
        <color theme="1"/>
        <rFont val="Calibri"/>
        <family val="2"/>
        <charset val="204"/>
        <scheme val="minor"/>
      </rPr>
      <t>Смета № 2</t>
    </r>
  </si>
  <si>
    <t>Общая стоимость</t>
  </si>
  <si>
    <t>Инфотур: Билет,Отель,Паром,Авто,Командировочные.</t>
  </si>
  <si>
    <t>Фотограф</t>
  </si>
  <si>
    <t>Видеооператор</t>
  </si>
  <si>
    <t>Стафф тех организатор Авиабилет</t>
  </si>
  <si>
    <t>Стафф тех организатор Командировочны</t>
  </si>
  <si>
    <t>Паром для Организатора</t>
  </si>
  <si>
    <t>Командировочные организаторов</t>
  </si>
  <si>
    <t xml:space="preserve">Шкипера трансфер </t>
  </si>
  <si>
    <t>Шкипера еда первый день</t>
  </si>
  <si>
    <t xml:space="preserve">Гид экскурсовод </t>
  </si>
  <si>
    <t xml:space="preserve">Завтрак в Марине </t>
  </si>
  <si>
    <t xml:space="preserve">Дигустация винодельня Конниджионе </t>
  </si>
  <si>
    <t>Ужин Санта Тереза Ла Томас</t>
  </si>
  <si>
    <t>Ужин Ла Каравелла Корсика Бонифачо</t>
  </si>
  <si>
    <t>Ужин Ла Мадаллена</t>
  </si>
  <si>
    <t>Завтрак Ла Каравелла Корсика Бонифачо</t>
  </si>
  <si>
    <t>Стафф тех организатор/судья Зарплата</t>
  </si>
  <si>
    <t>Стоимость одного участника</t>
  </si>
  <si>
    <t>Яхта судейская</t>
  </si>
  <si>
    <t>Невозвратный депозит</t>
  </si>
  <si>
    <t>По факту захода в марину 35х11х6=2 310</t>
  </si>
  <si>
    <t>Количество участников</t>
  </si>
  <si>
    <t xml:space="preserve">Количество шкиперов </t>
  </si>
  <si>
    <t>Количество яхт включая ГСС</t>
  </si>
  <si>
    <t xml:space="preserve">Судейская бригада </t>
  </si>
  <si>
    <t>Стафф</t>
  </si>
  <si>
    <t>Руководитель организации</t>
  </si>
  <si>
    <t>Общее количество</t>
  </si>
  <si>
    <t>Билеты для Судейской бригаты и стафф</t>
  </si>
  <si>
    <t>Вылет из Москвы в 3.40, вылет из Сардинии  в 23.35</t>
  </si>
  <si>
    <t>Возвратный депозит. Возращается после сдачи яхт.</t>
  </si>
  <si>
    <t xml:space="preserve">Смета на организацию парусной регаты июнь Сардиния.  Количество 80 участников.    Количество яхт 10 яхт.      Судейская яхта.                                                                                                                                                            Шкиперский состав 10 человек.  Судейская бригада 2 человека. Стафф 3 человека. 1 Руководитель проекта.  Отель первый день одна ночь, размещение DBL.                                              </t>
  </si>
  <si>
    <t xml:space="preserve">ОТЕЛЬ </t>
  </si>
  <si>
    <t>Отель для Стафф</t>
  </si>
  <si>
    <t>Трансфер Аэропорт - Отель 1-й день</t>
  </si>
  <si>
    <t>2 автобуса</t>
  </si>
  <si>
    <t>Трансфер Отель - Марина 2-й день</t>
  </si>
  <si>
    <t>Трансфер Марина - Аэропорт 7-й день</t>
  </si>
  <si>
    <t>Трансфер Марина - Экскурсия - Марина 3-й день</t>
  </si>
  <si>
    <t>Трансфер Марина - Экскурсия - Марина 4-й день</t>
  </si>
  <si>
    <t>Трансфер Марина - Экскурсия - Марина 5-й день</t>
  </si>
  <si>
    <t xml:space="preserve"> По запросу</t>
  </si>
  <si>
    <t>Встреча, проовды, размещение в отеле.</t>
  </si>
  <si>
    <t>Торжественный ужин в отеле 1-й день</t>
  </si>
  <si>
    <t>Ужин общий Агротуризмо Портиско 2- й день</t>
  </si>
  <si>
    <t>Отель  GEO VILLAGE RESOR 4*</t>
  </si>
  <si>
    <t>Торжественный ужи ресторан "Pedrinelli"</t>
  </si>
  <si>
    <t>Альтернативный ужин в ресторане</t>
  </si>
  <si>
    <t>Торжественный вечер в клубе Pacha</t>
  </si>
  <si>
    <t>Медали</t>
  </si>
  <si>
    <t>Дипломы</t>
  </si>
  <si>
    <t>Кубки</t>
  </si>
  <si>
    <t>Ведущий хедлайнер Зарплата + Авиаперелет</t>
  </si>
  <si>
    <t>DJ + райдер</t>
  </si>
  <si>
    <t>ИТОГО общая</t>
  </si>
  <si>
    <t>Сертификаты IYT</t>
  </si>
  <si>
    <t>Агентская комииссия</t>
  </si>
  <si>
    <t>НДС не учитывается</t>
  </si>
  <si>
    <t>Предоплата за яхты 50%</t>
  </si>
  <si>
    <t>Предоплата за авиабилеты 30%</t>
  </si>
  <si>
    <t>Предоплата за бронь отеля 50%</t>
  </si>
  <si>
    <t>100% оплата не позднее 10 дней до вылета</t>
  </si>
  <si>
    <t>УСН не учитывается</t>
  </si>
  <si>
    <t>Средняя стоимость яхты за 7 дней чартера в средний сезон Июнь - Июль. В мае или в сентябре, стоимость яхты может составлять  1 900 - 2 300 евро.</t>
  </si>
  <si>
    <t>Для проведения регаты обязательная опция.  Как правило оборудуются дополнительным оборудованием для организационных мементов.</t>
  </si>
  <si>
    <t>Самостоятельно Аэропорт - Марина</t>
  </si>
  <si>
    <t>Самостоятельно Марина - Аэропорт</t>
  </si>
  <si>
    <t>Приемка яхт, монтаж наклеек.</t>
  </si>
  <si>
    <t>Очень удобная опция. Пользуется большим спросом у компаний "Премиум" класса.</t>
  </si>
  <si>
    <t>Меню и ресторан для торжественного проведения мероприятия выбирается и смета уточняется. 60 евро - средняя стоимость за очень хороший ресторан и ужин на Сардинии.</t>
  </si>
  <si>
    <t>Рекомедуем включить в программу</t>
  </si>
  <si>
    <t>Командная игра в футбол</t>
  </si>
  <si>
    <t>Командное поло или форма</t>
  </si>
  <si>
    <t>Расчитывается индивидуально.</t>
  </si>
  <si>
    <t>Перчатки яхтенные</t>
  </si>
  <si>
    <t>Стоимость литых изделий. Дороже чем штамповка.</t>
  </si>
  <si>
    <t xml:space="preserve">Оклейка яхт ЛОГО </t>
  </si>
  <si>
    <t>Под запрос. Оклеиваются 2 борта.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</si>
</sst>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;_-@_-"/>
    <numFmt numFmtId="165" formatCode="_-* #,##0.00[$р.-419]_-;\-* #,##0.00[$р.-419]_-;_-* &quot;-&quot;??[$р.-419]_-;_-@_-"/>
    <numFmt numFmtId="166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  <xf numFmtId="9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0" fillId="0" borderId="3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Fill="1"/>
    <xf numFmtId="164" fontId="1" fillId="0" borderId="1" xfId="0" applyNumberFormat="1" applyFont="1" applyFill="1" applyBorder="1"/>
    <xf numFmtId="164" fontId="0" fillId="0" borderId="1" xfId="0" applyNumberFormat="1" applyFont="1" applyFill="1" applyBorder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  <xf numFmtId="0" fontId="0" fillId="0" borderId="1" xfId="0" applyBorder="1" applyAlignment="1">
      <alignment horizontal="left" vertical="center"/>
    </xf>
    <xf numFmtId="0" fontId="1" fillId="0" borderId="1" xfId="0" applyFont="1" applyBorder="1"/>
    <xf numFmtId="0" fontId="1" fillId="0" borderId="4" xfId="0" applyFont="1" applyBorder="1"/>
    <xf numFmtId="0" fontId="0" fillId="0" borderId="5" xfId="0" applyBorder="1"/>
    <xf numFmtId="166" fontId="1" fillId="0" borderId="5" xfId="0" applyNumberFormat="1" applyFont="1" applyBorder="1"/>
    <xf numFmtId="0" fontId="0" fillId="0" borderId="6" xfId="0" applyBorder="1"/>
    <xf numFmtId="0" fontId="1" fillId="0" borderId="3" xfId="0" applyFont="1" applyBorder="1"/>
    <xf numFmtId="0" fontId="0" fillId="0" borderId="0" xfId="0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3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/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topLeftCell="A70" workbookViewId="0">
      <selection activeCell="F57" sqref="F57"/>
    </sheetView>
  </sheetViews>
  <sheetFormatPr defaultRowHeight="15" x14ac:dyDescent="0.25"/>
  <cols>
    <col min="1" max="1" width="48" customWidth="1"/>
    <col min="2" max="2" width="12" bestFit="1" customWidth="1"/>
    <col min="3" max="3" width="13.7109375" customWidth="1"/>
    <col min="4" max="4" width="19.85546875" customWidth="1"/>
    <col min="5" max="5" width="14.42578125" customWidth="1"/>
    <col min="6" max="6" width="16.28515625" customWidth="1"/>
    <col min="7" max="7" width="49" customWidth="1"/>
    <col min="8" max="8" width="26.85546875" customWidth="1"/>
    <col min="9" max="9" width="21" customWidth="1"/>
    <col min="10" max="10" width="25.140625" customWidth="1"/>
  </cols>
  <sheetData>
    <row r="1" spans="1:9" ht="105" customHeight="1" x14ac:dyDescent="0.25">
      <c r="A1" s="55" t="s">
        <v>59</v>
      </c>
      <c r="B1" s="55"/>
      <c r="C1" s="55"/>
    </row>
    <row r="2" spans="1:9" ht="45" x14ac:dyDescent="0.25">
      <c r="A2" s="4" t="s">
        <v>7</v>
      </c>
      <c r="B2" s="1"/>
      <c r="C2" s="7" t="s">
        <v>8</v>
      </c>
      <c r="D2" s="2" t="s">
        <v>27</v>
      </c>
      <c r="E2" s="2" t="s">
        <v>45</v>
      </c>
      <c r="F2" s="2" t="s">
        <v>26</v>
      </c>
      <c r="G2" s="2" t="s">
        <v>6</v>
      </c>
      <c r="H2" s="15"/>
      <c r="I2" s="16"/>
    </row>
    <row r="3" spans="1:9" x14ac:dyDescent="0.25">
      <c r="A3" s="26" t="s">
        <v>49</v>
      </c>
      <c r="B3" s="27">
        <v>80</v>
      </c>
      <c r="C3" s="7"/>
      <c r="D3" s="2"/>
      <c r="E3" s="2"/>
      <c r="F3" s="2"/>
      <c r="G3" s="2"/>
      <c r="H3" s="17"/>
      <c r="I3" s="16"/>
    </row>
    <row r="4" spans="1:9" x14ac:dyDescent="0.25">
      <c r="A4" s="26" t="s">
        <v>50</v>
      </c>
      <c r="B4" s="27">
        <v>11</v>
      </c>
      <c r="C4" s="7"/>
      <c r="D4" s="2"/>
      <c r="E4" s="2"/>
      <c r="F4" s="2"/>
      <c r="G4" s="2"/>
      <c r="H4" s="17"/>
      <c r="I4" s="16"/>
    </row>
    <row r="5" spans="1:9" x14ac:dyDescent="0.25">
      <c r="A5" s="26" t="s">
        <v>51</v>
      </c>
      <c r="B5" s="27">
        <v>11</v>
      </c>
      <c r="C5" s="7"/>
      <c r="D5" s="2"/>
      <c r="E5" s="2"/>
      <c r="F5" s="2"/>
      <c r="G5" s="2"/>
      <c r="H5" s="17"/>
      <c r="I5" s="16"/>
    </row>
    <row r="6" spans="1:9" x14ac:dyDescent="0.25">
      <c r="A6" s="26" t="s">
        <v>52</v>
      </c>
      <c r="B6" s="27">
        <v>2</v>
      </c>
      <c r="C6" s="7"/>
      <c r="D6" s="2"/>
      <c r="E6" s="2"/>
      <c r="F6" s="2"/>
      <c r="G6" s="2"/>
      <c r="H6" s="17"/>
      <c r="I6" s="16"/>
    </row>
    <row r="7" spans="1:9" x14ac:dyDescent="0.25">
      <c r="A7" s="26" t="s">
        <v>53</v>
      </c>
      <c r="B7" s="27">
        <v>3</v>
      </c>
      <c r="C7" s="7"/>
      <c r="D7" s="2"/>
      <c r="E7" s="2"/>
      <c r="F7" s="2"/>
      <c r="G7" s="2"/>
      <c r="H7" s="17"/>
      <c r="I7" s="16"/>
    </row>
    <row r="8" spans="1:9" x14ac:dyDescent="0.25">
      <c r="A8" s="26" t="s">
        <v>54</v>
      </c>
      <c r="B8" s="27">
        <v>1</v>
      </c>
      <c r="C8" s="7"/>
      <c r="D8" s="2"/>
      <c r="E8" s="2"/>
      <c r="F8" s="2"/>
      <c r="G8" s="2"/>
      <c r="H8" s="17"/>
      <c r="I8" s="16"/>
    </row>
    <row r="9" spans="1:9" x14ac:dyDescent="0.25">
      <c r="A9" s="26" t="s">
        <v>55</v>
      </c>
      <c r="B9" s="27">
        <f>SUM(B3:B8)</f>
        <v>108</v>
      </c>
      <c r="C9" s="7"/>
      <c r="D9" s="2"/>
      <c r="E9" s="2"/>
      <c r="F9" s="2"/>
      <c r="G9" s="2"/>
      <c r="H9" s="17"/>
      <c r="I9" s="16"/>
    </row>
    <row r="10" spans="1:9" ht="30" customHeight="1" x14ac:dyDescent="0.25">
      <c r="A10" s="53" t="s">
        <v>21</v>
      </c>
      <c r="B10" s="53"/>
      <c r="C10" s="53"/>
      <c r="D10" s="53"/>
      <c r="E10" s="53"/>
      <c r="F10" s="53"/>
      <c r="G10" s="53"/>
      <c r="H10" s="17"/>
      <c r="I10" s="16"/>
    </row>
    <row r="11" spans="1:9" x14ac:dyDescent="0.25">
      <c r="A11" s="56" t="s">
        <v>0</v>
      </c>
      <c r="B11" s="1">
        <v>1</v>
      </c>
      <c r="C11" s="8">
        <v>2900</v>
      </c>
      <c r="D11" s="54">
        <v>32200</v>
      </c>
      <c r="E11" s="54">
        <f>D11/B3</f>
        <v>402.5</v>
      </c>
      <c r="F11" s="3"/>
      <c r="G11" s="58" t="s">
        <v>91</v>
      </c>
      <c r="H11" s="13"/>
    </row>
    <row r="12" spans="1:9" x14ac:dyDescent="0.25">
      <c r="A12" s="56"/>
      <c r="B12" s="1">
        <v>1</v>
      </c>
      <c r="C12" s="8">
        <v>2900</v>
      </c>
      <c r="D12" s="54"/>
      <c r="E12" s="54"/>
      <c r="F12" s="3"/>
      <c r="G12" s="58"/>
      <c r="H12" s="13"/>
    </row>
    <row r="13" spans="1:9" x14ac:dyDescent="0.25">
      <c r="A13" s="56"/>
      <c r="B13" s="1">
        <v>1</v>
      </c>
      <c r="C13" s="8">
        <v>2900</v>
      </c>
      <c r="D13" s="54"/>
      <c r="E13" s="54"/>
      <c r="F13" s="3"/>
      <c r="G13" s="58"/>
      <c r="H13" s="13"/>
    </row>
    <row r="14" spans="1:9" x14ac:dyDescent="0.25">
      <c r="A14" s="56"/>
      <c r="B14" s="1">
        <v>1</v>
      </c>
      <c r="C14" s="8">
        <v>2900</v>
      </c>
      <c r="D14" s="54"/>
      <c r="E14" s="54"/>
      <c r="F14" s="3"/>
      <c r="G14" s="58"/>
      <c r="H14" s="13"/>
    </row>
    <row r="15" spans="1:9" x14ac:dyDescent="0.25">
      <c r="A15" s="56"/>
      <c r="B15" s="1">
        <v>1</v>
      </c>
      <c r="C15" s="8">
        <v>2900</v>
      </c>
      <c r="D15" s="54"/>
      <c r="E15" s="54"/>
      <c r="F15" s="3"/>
      <c r="G15" s="58"/>
      <c r="H15" s="13"/>
    </row>
    <row r="16" spans="1:9" x14ac:dyDescent="0.25">
      <c r="A16" s="56"/>
      <c r="B16" s="1">
        <v>1</v>
      </c>
      <c r="C16" s="8">
        <v>2900</v>
      </c>
      <c r="D16" s="54"/>
      <c r="E16" s="54"/>
      <c r="F16" s="3"/>
      <c r="G16" s="58"/>
      <c r="H16" s="13"/>
    </row>
    <row r="17" spans="1:10" x14ac:dyDescent="0.25">
      <c r="A17" s="56"/>
      <c r="B17" s="1">
        <v>1</v>
      </c>
      <c r="C17" s="8">
        <v>2900</v>
      </c>
      <c r="D17" s="54"/>
      <c r="E17" s="54"/>
      <c r="F17" s="3"/>
      <c r="G17" s="58"/>
      <c r="H17" s="13"/>
    </row>
    <row r="18" spans="1:10" x14ac:dyDescent="0.25">
      <c r="A18" s="56"/>
      <c r="B18" s="1">
        <v>1</v>
      </c>
      <c r="C18" s="8">
        <v>2900</v>
      </c>
      <c r="D18" s="54"/>
      <c r="E18" s="54"/>
      <c r="F18" s="3"/>
      <c r="G18" s="58"/>
      <c r="H18" s="13"/>
    </row>
    <row r="19" spans="1:10" x14ac:dyDescent="0.25">
      <c r="A19" s="56"/>
      <c r="B19" s="1">
        <v>1</v>
      </c>
      <c r="C19" s="8">
        <v>2900</v>
      </c>
      <c r="D19" s="54"/>
      <c r="E19" s="54"/>
      <c r="F19" s="3"/>
      <c r="G19" s="58"/>
      <c r="H19" s="13"/>
    </row>
    <row r="20" spans="1:10" x14ac:dyDescent="0.25">
      <c r="A20" s="56"/>
      <c r="B20" s="1">
        <v>1</v>
      </c>
      <c r="C20" s="8">
        <v>2900</v>
      </c>
      <c r="D20" s="54"/>
      <c r="E20" s="54"/>
      <c r="F20" s="3"/>
      <c r="G20" s="58"/>
      <c r="H20" s="14"/>
    </row>
    <row r="21" spans="1:10" ht="45" x14ac:dyDescent="0.25">
      <c r="A21" s="45" t="s">
        <v>46</v>
      </c>
      <c r="B21" s="1">
        <v>1</v>
      </c>
      <c r="C21" s="8">
        <v>3200</v>
      </c>
      <c r="D21" s="54"/>
      <c r="E21" s="54"/>
      <c r="F21" s="3"/>
      <c r="G21" s="46" t="s">
        <v>92</v>
      </c>
      <c r="H21" s="14"/>
    </row>
    <row r="22" spans="1:10" x14ac:dyDescent="0.25">
      <c r="A22" s="57" t="s">
        <v>11</v>
      </c>
      <c r="B22" s="1">
        <v>11</v>
      </c>
      <c r="C22" s="8">
        <v>350</v>
      </c>
      <c r="D22" s="9">
        <f>B22*C22</f>
        <v>3850</v>
      </c>
      <c r="E22" s="9">
        <f>D22/B3</f>
        <v>48.125</v>
      </c>
      <c r="F22" s="3"/>
      <c r="G22" s="47" t="s">
        <v>47</v>
      </c>
    </row>
    <row r="23" spans="1:10" x14ac:dyDescent="0.25">
      <c r="A23" s="57"/>
      <c r="B23" s="1">
        <v>11</v>
      </c>
      <c r="C23" s="8">
        <v>2500</v>
      </c>
      <c r="D23" s="9"/>
      <c r="E23" s="9"/>
      <c r="F23" s="3"/>
      <c r="G23" s="48" t="s">
        <v>58</v>
      </c>
    </row>
    <row r="24" spans="1:10" x14ac:dyDescent="0.25">
      <c r="A24" s="11" t="s">
        <v>2</v>
      </c>
      <c r="B24" s="1">
        <v>11</v>
      </c>
      <c r="C24" s="8">
        <v>160</v>
      </c>
      <c r="D24" s="9">
        <f>B24*C24</f>
        <v>1760</v>
      </c>
      <c r="E24" s="9">
        <f>D24/B3</f>
        <v>22</v>
      </c>
      <c r="F24" s="5"/>
      <c r="G24" s="1" t="s">
        <v>24</v>
      </c>
    </row>
    <row r="25" spans="1:10" x14ac:dyDescent="0.25">
      <c r="A25" s="11" t="s">
        <v>3</v>
      </c>
      <c r="B25" s="1">
        <v>11</v>
      </c>
      <c r="C25" s="8">
        <v>150</v>
      </c>
      <c r="D25" s="9">
        <f>B25*C25</f>
        <v>1650</v>
      </c>
      <c r="E25" s="9">
        <f>D25/B3</f>
        <v>20.625</v>
      </c>
      <c r="F25" s="5"/>
      <c r="G25" s="1" t="s">
        <v>25</v>
      </c>
    </row>
    <row r="26" spans="1:10" x14ac:dyDescent="0.25">
      <c r="A26" s="11" t="s">
        <v>4</v>
      </c>
      <c r="B26" s="1">
        <v>96</v>
      </c>
      <c r="C26" s="8">
        <v>25</v>
      </c>
      <c r="D26" s="9">
        <f>B26*C26</f>
        <v>2400</v>
      </c>
      <c r="E26" s="9">
        <f>D26/B3</f>
        <v>30</v>
      </c>
      <c r="F26" s="5"/>
      <c r="G26" s="1" t="s">
        <v>24</v>
      </c>
    </row>
    <row r="27" spans="1:10" x14ac:dyDescent="0.25">
      <c r="A27" s="11" t="s">
        <v>9</v>
      </c>
      <c r="B27" s="1">
        <v>11</v>
      </c>
      <c r="C27" s="8"/>
      <c r="D27" s="9"/>
      <c r="E27" s="9"/>
      <c r="F27" s="3"/>
      <c r="G27" s="1" t="s">
        <v>48</v>
      </c>
    </row>
    <row r="28" spans="1:10" x14ac:dyDescent="0.25">
      <c r="A28" s="11" t="s">
        <v>19</v>
      </c>
      <c r="B28" s="1"/>
      <c r="C28" s="8"/>
      <c r="D28" s="21">
        <f>SUM(D11:D27)</f>
        <v>41860</v>
      </c>
      <c r="E28" s="21">
        <f>SUM(E11:E27)</f>
        <v>523.25</v>
      </c>
      <c r="F28" s="5"/>
      <c r="G28" s="1"/>
    </row>
    <row r="29" spans="1:10" ht="30.75" customHeight="1" x14ac:dyDescent="0.25">
      <c r="A29" s="53" t="s">
        <v>23</v>
      </c>
      <c r="B29" s="53"/>
      <c r="C29" s="53"/>
      <c r="D29" s="53"/>
      <c r="E29" s="53"/>
      <c r="F29" s="53"/>
      <c r="G29" s="53"/>
      <c r="J29" s="20"/>
    </row>
    <row r="30" spans="1:10" x14ac:dyDescent="0.25">
      <c r="A30" s="11" t="s">
        <v>12</v>
      </c>
      <c r="B30" s="1">
        <v>80</v>
      </c>
      <c r="C30" s="8">
        <v>350</v>
      </c>
      <c r="D30" s="9">
        <f>B30*C30</f>
        <v>28000</v>
      </c>
      <c r="E30" s="9">
        <f>D30/B30</f>
        <v>350</v>
      </c>
      <c r="F30" s="3"/>
      <c r="G30" s="2" t="s">
        <v>57</v>
      </c>
    </row>
    <row r="31" spans="1:10" x14ac:dyDescent="0.25">
      <c r="A31" s="11" t="s">
        <v>56</v>
      </c>
      <c r="B31" s="11">
        <v>6</v>
      </c>
      <c r="C31" s="9">
        <v>350</v>
      </c>
      <c r="D31" s="9">
        <f>B31*C31</f>
        <v>2100</v>
      </c>
      <c r="E31" s="9">
        <f>D31/B30</f>
        <v>26.25</v>
      </c>
      <c r="F31" s="5"/>
      <c r="G31" s="49"/>
    </row>
    <row r="32" spans="1:10" x14ac:dyDescent="0.25">
      <c r="A32" s="11" t="s">
        <v>19</v>
      </c>
      <c r="B32" s="11"/>
      <c r="C32" s="9"/>
      <c r="D32" s="21">
        <f>SUM(D30:D31)</f>
        <v>30100</v>
      </c>
      <c r="E32" s="21">
        <f>SUM(E30:E31)</f>
        <v>376.25</v>
      </c>
      <c r="F32" s="5"/>
      <c r="G32" s="49"/>
    </row>
    <row r="33" spans="1:7" ht="28.5" customHeight="1" x14ac:dyDescent="0.25">
      <c r="A33" s="53" t="s">
        <v>22</v>
      </c>
      <c r="B33" s="53"/>
      <c r="C33" s="53"/>
      <c r="D33" s="53"/>
      <c r="E33" s="53"/>
      <c r="F33" s="53"/>
      <c r="G33" s="53"/>
    </row>
    <row r="34" spans="1:7" x14ac:dyDescent="0.25">
      <c r="A34" s="11" t="s">
        <v>1</v>
      </c>
      <c r="B34" s="1">
        <v>11</v>
      </c>
      <c r="C34" s="8">
        <v>900</v>
      </c>
      <c r="D34" s="19">
        <f t="shared" ref="D34:D37" si="0">B34*C34</f>
        <v>9900</v>
      </c>
      <c r="E34" s="19">
        <f>D34/B3</f>
        <v>123.75</v>
      </c>
      <c r="F34" s="3"/>
      <c r="G34" s="1"/>
    </row>
    <row r="35" spans="1:7" x14ac:dyDescent="0.25">
      <c r="A35" s="11" t="s">
        <v>5</v>
      </c>
      <c r="B35" s="1">
        <v>11</v>
      </c>
      <c r="C35" s="8">
        <v>350</v>
      </c>
      <c r="D35" s="19">
        <f>C35*B35</f>
        <v>3850</v>
      </c>
      <c r="E35" s="19">
        <f>D35/B3</f>
        <v>48.125</v>
      </c>
      <c r="F35" s="3"/>
      <c r="G35" s="1"/>
    </row>
    <row r="36" spans="1:7" x14ac:dyDescent="0.25">
      <c r="A36" s="1" t="s">
        <v>35</v>
      </c>
      <c r="B36" s="1">
        <v>1</v>
      </c>
      <c r="C36" s="8">
        <v>350</v>
      </c>
      <c r="D36" s="19">
        <f t="shared" si="0"/>
        <v>350</v>
      </c>
      <c r="E36" s="19">
        <f>D36/B3</f>
        <v>4.375</v>
      </c>
      <c r="F36" s="19"/>
      <c r="G36" s="1" t="s">
        <v>93</v>
      </c>
    </row>
    <row r="37" spans="1:7" x14ac:dyDescent="0.25">
      <c r="A37" s="1" t="s">
        <v>35</v>
      </c>
      <c r="B37" s="1">
        <v>1</v>
      </c>
      <c r="C37" s="8">
        <v>350</v>
      </c>
      <c r="D37" s="19">
        <f t="shared" si="0"/>
        <v>350</v>
      </c>
      <c r="E37" s="19">
        <f>D37/B3</f>
        <v>4.375</v>
      </c>
      <c r="F37" s="19"/>
      <c r="G37" s="1" t="s">
        <v>94</v>
      </c>
    </row>
    <row r="38" spans="1:7" x14ac:dyDescent="0.25">
      <c r="A38" s="11" t="s">
        <v>36</v>
      </c>
      <c r="B38" s="1">
        <v>11</v>
      </c>
      <c r="C38" s="8">
        <v>20</v>
      </c>
      <c r="D38" s="19">
        <f>B38*C38</f>
        <v>220</v>
      </c>
      <c r="E38" s="19">
        <f>D38/B3</f>
        <v>2.75</v>
      </c>
      <c r="F38" s="18"/>
      <c r="G38" s="1" t="s">
        <v>95</v>
      </c>
    </row>
    <row r="39" spans="1:7" x14ac:dyDescent="0.25">
      <c r="A39" s="11" t="s">
        <v>19</v>
      </c>
      <c r="B39" s="1"/>
      <c r="C39" s="8"/>
      <c r="D39" s="21">
        <f>SUM(D34:D38)</f>
        <v>14670</v>
      </c>
      <c r="E39" s="21">
        <f>SUM(E34:E38)</f>
        <v>183.375</v>
      </c>
      <c r="F39" s="18"/>
      <c r="G39" s="1"/>
    </row>
    <row r="40" spans="1:7" ht="30" customHeight="1" x14ac:dyDescent="0.25">
      <c r="A40" s="53" t="s">
        <v>16</v>
      </c>
      <c r="B40" s="53"/>
      <c r="C40" s="53"/>
      <c r="D40" s="53"/>
      <c r="E40" s="53"/>
      <c r="F40" s="53"/>
      <c r="G40" s="53"/>
    </row>
    <row r="41" spans="1:7" x14ac:dyDescent="0.25">
      <c r="A41" s="11" t="s">
        <v>62</v>
      </c>
      <c r="B41" s="1">
        <v>2</v>
      </c>
      <c r="C41" s="8">
        <v>480</v>
      </c>
      <c r="D41" s="8">
        <f>B41*C41</f>
        <v>960</v>
      </c>
      <c r="E41" s="8">
        <f>D41/B3</f>
        <v>12</v>
      </c>
      <c r="F41" s="3"/>
      <c r="G41" s="1" t="s">
        <v>63</v>
      </c>
    </row>
    <row r="42" spans="1:7" x14ac:dyDescent="0.25">
      <c r="A42" s="11" t="s">
        <v>64</v>
      </c>
      <c r="B42" s="11">
        <v>2</v>
      </c>
      <c r="C42" s="8">
        <v>480</v>
      </c>
      <c r="D42" s="9">
        <f t="shared" ref="D42" si="1">B42*C42</f>
        <v>960</v>
      </c>
      <c r="E42" s="9">
        <f>D42/B3</f>
        <v>12</v>
      </c>
      <c r="F42" s="8"/>
      <c r="G42" s="1"/>
    </row>
    <row r="43" spans="1:7" x14ac:dyDescent="0.25">
      <c r="A43" s="11" t="s">
        <v>66</v>
      </c>
      <c r="B43" s="11">
        <v>2</v>
      </c>
      <c r="C43" s="8">
        <v>350</v>
      </c>
      <c r="D43" s="9">
        <f>B43*C43</f>
        <v>700</v>
      </c>
      <c r="E43" s="9">
        <f>D43/B3</f>
        <v>8.75</v>
      </c>
      <c r="F43" s="8"/>
      <c r="G43" s="1"/>
    </row>
    <row r="44" spans="1:7" x14ac:dyDescent="0.25">
      <c r="A44" s="11" t="s">
        <v>67</v>
      </c>
      <c r="B44" s="11">
        <v>2</v>
      </c>
      <c r="C44" s="8">
        <v>350</v>
      </c>
      <c r="D44" s="9"/>
      <c r="E44" s="9"/>
      <c r="F44" s="8"/>
      <c r="G44" s="1" t="s">
        <v>69</v>
      </c>
    </row>
    <row r="45" spans="1:7" x14ac:dyDescent="0.25">
      <c r="A45" s="11" t="s">
        <v>68</v>
      </c>
      <c r="B45" s="11">
        <v>2</v>
      </c>
      <c r="C45" s="8">
        <v>350</v>
      </c>
      <c r="D45" s="9"/>
      <c r="E45" s="9"/>
      <c r="F45" s="8"/>
      <c r="G45" s="1" t="s">
        <v>69</v>
      </c>
    </row>
    <row r="46" spans="1:7" x14ac:dyDescent="0.25">
      <c r="A46" s="11" t="s">
        <v>65</v>
      </c>
      <c r="B46" s="1">
        <v>2</v>
      </c>
      <c r="C46" s="8">
        <v>480</v>
      </c>
      <c r="D46" s="8">
        <f t="shared" ref="D46" si="2">B46*C46</f>
        <v>960</v>
      </c>
      <c r="E46" s="8">
        <f>D46/B3</f>
        <v>12</v>
      </c>
      <c r="F46" s="8"/>
      <c r="G46" s="1"/>
    </row>
    <row r="47" spans="1:7" x14ac:dyDescent="0.25">
      <c r="A47" s="11" t="s">
        <v>37</v>
      </c>
      <c r="B47" s="11">
        <v>1</v>
      </c>
      <c r="C47" s="8">
        <v>400</v>
      </c>
      <c r="D47" s="9">
        <f>B47*C47</f>
        <v>400</v>
      </c>
      <c r="E47" s="9">
        <f>D47/B3</f>
        <v>5</v>
      </c>
      <c r="F47" s="8"/>
      <c r="G47" s="1" t="s">
        <v>70</v>
      </c>
    </row>
    <row r="48" spans="1:7" x14ac:dyDescent="0.25">
      <c r="A48" s="11" t="s">
        <v>19</v>
      </c>
      <c r="B48" s="1"/>
      <c r="C48" s="8"/>
      <c r="D48" s="21">
        <f>SUM(D41:D47)</f>
        <v>3980</v>
      </c>
      <c r="E48" s="21">
        <f>SUM(E41:E47)</f>
        <v>49.75</v>
      </c>
      <c r="F48" s="21"/>
      <c r="G48" s="1"/>
    </row>
    <row r="49" spans="1:7" ht="30" customHeight="1" x14ac:dyDescent="0.25">
      <c r="A49" s="53" t="s">
        <v>60</v>
      </c>
      <c r="B49" s="53"/>
      <c r="C49" s="53"/>
      <c r="D49" s="53"/>
      <c r="E49" s="53"/>
      <c r="F49" s="53"/>
      <c r="G49" s="53"/>
    </row>
    <row r="50" spans="1:7" ht="30" x14ac:dyDescent="0.25">
      <c r="A50" s="11" t="s">
        <v>73</v>
      </c>
      <c r="B50" s="1">
        <v>80</v>
      </c>
      <c r="C50" s="8">
        <v>35</v>
      </c>
      <c r="D50" s="22">
        <f>B50*C50</f>
        <v>2800</v>
      </c>
      <c r="E50" s="22">
        <f>D50/B3</f>
        <v>35</v>
      </c>
      <c r="F50" s="21"/>
      <c r="G50" s="51" t="s">
        <v>96</v>
      </c>
    </row>
    <row r="51" spans="1:7" x14ac:dyDescent="0.25">
      <c r="A51" s="11" t="s">
        <v>61</v>
      </c>
      <c r="B51" s="1">
        <v>4</v>
      </c>
      <c r="C51" s="8">
        <v>35</v>
      </c>
      <c r="D51" s="22">
        <f>B51*C51</f>
        <v>140</v>
      </c>
      <c r="E51" s="22">
        <f>D51/B3</f>
        <v>1.75</v>
      </c>
      <c r="F51" s="21"/>
      <c r="G51" s="1"/>
    </row>
    <row r="52" spans="1:7" x14ac:dyDescent="0.25">
      <c r="A52" s="11" t="s">
        <v>19</v>
      </c>
      <c r="B52" s="1"/>
      <c r="C52" s="8"/>
      <c r="D52" s="21">
        <f>SUM(D50:D51)</f>
        <v>2940</v>
      </c>
      <c r="E52" s="21">
        <f>SUM(E50:E51)</f>
        <v>36.75</v>
      </c>
      <c r="F52" s="21"/>
      <c r="G52" s="1"/>
    </row>
    <row r="53" spans="1:7" ht="30" customHeight="1" x14ac:dyDescent="0.25">
      <c r="A53" s="53" t="s">
        <v>17</v>
      </c>
      <c r="B53" s="53"/>
      <c r="C53" s="53"/>
      <c r="D53" s="53"/>
      <c r="E53" s="53"/>
      <c r="F53" s="53"/>
      <c r="G53" s="53"/>
    </row>
    <row r="54" spans="1:7" ht="60" x14ac:dyDescent="0.25">
      <c r="A54" s="11" t="s">
        <v>71</v>
      </c>
      <c r="B54" s="11">
        <v>108</v>
      </c>
      <c r="C54" s="9">
        <v>45</v>
      </c>
      <c r="D54" s="9">
        <f>B54*C54</f>
        <v>4860</v>
      </c>
      <c r="E54" s="9">
        <f>D54/B3</f>
        <v>60.75</v>
      </c>
      <c r="F54" s="9"/>
      <c r="G54" s="52" t="s">
        <v>97</v>
      </c>
    </row>
    <row r="55" spans="1:7" x14ac:dyDescent="0.25">
      <c r="A55" s="11" t="s">
        <v>38</v>
      </c>
      <c r="B55" s="11">
        <v>80</v>
      </c>
      <c r="C55" s="9">
        <v>25</v>
      </c>
      <c r="D55" s="9"/>
      <c r="E55" s="9"/>
      <c r="F55" s="9"/>
      <c r="G55" s="11"/>
    </row>
    <row r="56" spans="1:7" x14ac:dyDescent="0.25">
      <c r="A56" s="11" t="s">
        <v>72</v>
      </c>
      <c r="B56" s="11">
        <v>108</v>
      </c>
      <c r="C56" s="9">
        <v>35</v>
      </c>
      <c r="D56" s="9">
        <f>B56*C56</f>
        <v>3780</v>
      </c>
      <c r="E56" s="9">
        <f>D56/B3</f>
        <v>47.25</v>
      </c>
      <c r="F56" s="9"/>
      <c r="G56" s="11" t="s">
        <v>98</v>
      </c>
    </row>
    <row r="57" spans="1:7" x14ac:dyDescent="0.25">
      <c r="A57" s="11" t="s">
        <v>39</v>
      </c>
      <c r="B57" s="11">
        <v>80</v>
      </c>
      <c r="C57" s="9">
        <v>30</v>
      </c>
      <c r="D57" s="9">
        <f>B57*C57</f>
        <v>2400</v>
      </c>
      <c r="E57" s="9">
        <f>D57/B3</f>
        <v>30</v>
      </c>
      <c r="F57" s="9"/>
      <c r="G57" s="11" t="s">
        <v>98</v>
      </c>
    </row>
    <row r="58" spans="1:7" x14ac:dyDescent="0.25">
      <c r="A58" s="11" t="s">
        <v>40</v>
      </c>
      <c r="B58" s="11">
        <v>80</v>
      </c>
      <c r="C58" s="9">
        <v>50</v>
      </c>
      <c r="D58" s="9"/>
      <c r="E58" s="9"/>
      <c r="F58" s="9"/>
      <c r="G58" s="11"/>
    </row>
    <row r="59" spans="1:7" x14ac:dyDescent="0.25">
      <c r="A59" s="11" t="s">
        <v>41</v>
      </c>
      <c r="B59" s="11">
        <v>80</v>
      </c>
      <c r="C59" s="9">
        <v>45</v>
      </c>
      <c r="D59" s="9"/>
      <c r="E59" s="9"/>
      <c r="F59" s="9"/>
      <c r="G59" s="11"/>
    </row>
    <row r="60" spans="1:7" x14ac:dyDescent="0.25">
      <c r="A60" s="11" t="s">
        <v>43</v>
      </c>
      <c r="B60" s="11">
        <v>80</v>
      </c>
      <c r="C60" s="9">
        <v>15</v>
      </c>
      <c r="D60" s="9"/>
      <c r="E60" s="9"/>
      <c r="F60" s="9"/>
      <c r="G60" s="11"/>
    </row>
    <row r="61" spans="1:7" x14ac:dyDescent="0.25">
      <c r="A61" s="11" t="s">
        <v>42</v>
      </c>
      <c r="B61" s="11">
        <v>25</v>
      </c>
      <c r="C61" s="9">
        <v>35</v>
      </c>
      <c r="D61" s="9"/>
      <c r="E61" s="9"/>
      <c r="F61" s="9"/>
      <c r="G61" s="11"/>
    </row>
    <row r="62" spans="1:7" x14ac:dyDescent="0.25">
      <c r="A62" s="11" t="s">
        <v>74</v>
      </c>
      <c r="B62" s="11">
        <v>108</v>
      </c>
      <c r="C62" s="9">
        <v>120</v>
      </c>
      <c r="D62" s="9"/>
      <c r="E62" s="9"/>
      <c r="F62" s="9"/>
      <c r="G62" s="11"/>
    </row>
    <row r="63" spans="1:7" x14ac:dyDescent="0.25">
      <c r="A63" s="11" t="s">
        <v>75</v>
      </c>
      <c r="B63" s="11">
        <v>108</v>
      </c>
      <c r="C63" s="9">
        <v>45</v>
      </c>
      <c r="D63" s="9">
        <f>B63*C63</f>
        <v>4860</v>
      </c>
      <c r="E63" s="9">
        <f>D63/B3</f>
        <v>60.75</v>
      </c>
      <c r="F63" s="9"/>
      <c r="G63" s="11"/>
    </row>
    <row r="64" spans="1:7" x14ac:dyDescent="0.25">
      <c r="A64" s="11" t="s">
        <v>76</v>
      </c>
      <c r="B64" s="11">
        <v>108</v>
      </c>
      <c r="C64" s="9">
        <v>45</v>
      </c>
      <c r="D64" s="9"/>
      <c r="E64" s="9"/>
      <c r="F64" s="9"/>
      <c r="G64" s="11"/>
    </row>
    <row r="65" spans="1:7" x14ac:dyDescent="0.25">
      <c r="A65" s="50" t="s">
        <v>19</v>
      </c>
      <c r="B65" s="1"/>
      <c r="C65" s="8"/>
      <c r="D65" s="21">
        <f>SUM(D54:D64)</f>
        <v>15900</v>
      </c>
      <c r="E65" s="21">
        <f>SUM(E54:E64)</f>
        <v>198.75</v>
      </c>
      <c r="F65" s="18"/>
      <c r="G65" s="1"/>
    </row>
    <row r="66" spans="1:7" ht="28.5" customHeight="1" x14ac:dyDescent="0.25">
      <c r="A66" s="53" t="s">
        <v>20</v>
      </c>
      <c r="B66" s="53"/>
      <c r="C66" s="53"/>
      <c r="D66" s="53"/>
      <c r="E66" s="53"/>
      <c r="F66" s="53"/>
      <c r="G66" s="53"/>
    </row>
    <row r="67" spans="1:7" x14ac:dyDescent="0.25">
      <c r="A67" s="11" t="s">
        <v>10</v>
      </c>
      <c r="B67" s="1">
        <v>11</v>
      </c>
      <c r="C67" s="8">
        <v>35</v>
      </c>
      <c r="D67" s="22">
        <f t="shared" ref="D67" si="3">B67*C67</f>
        <v>385</v>
      </c>
      <c r="E67" s="9">
        <f>D67/B3</f>
        <v>4.8125</v>
      </c>
      <c r="F67" s="9"/>
      <c r="G67" s="11" t="s">
        <v>98</v>
      </c>
    </row>
    <row r="68" spans="1:7" x14ac:dyDescent="0.25">
      <c r="A68" s="11" t="s">
        <v>104</v>
      </c>
      <c r="B68" s="1">
        <v>11</v>
      </c>
      <c r="C68" s="8">
        <v>500</v>
      </c>
      <c r="D68" s="22"/>
      <c r="E68" s="9"/>
      <c r="F68" s="9"/>
      <c r="G68" s="1" t="s">
        <v>105</v>
      </c>
    </row>
    <row r="69" spans="1:7" x14ac:dyDescent="0.25">
      <c r="A69" s="11" t="s">
        <v>77</v>
      </c>
      <c r="B69" s="1">
        <v>91</v>
      </c>
      <c r="C69" s="8">
        <v>45</v>
      </c>
      <c r="D69" s="22"/>
      <c r="E69" s="9"/>
      <c r="F69" s="9"/>
      <c r="G69" s="1" t="s">
        <v>103</v>
      </c>
    </row>
    <row r="70" spans="1:7" x14ac:dyDescent="0.25">
      <c r="A70" s="11" t="s">
        <v>78</v>
      </c>
      <c r="B70" s="1">
        <v>80</v>
      </c>
      <c r="C70" s="8">
        <v>10</v>
      </c>
      <c r="D70" s="22">
        <f>B70*C70</f>
        <v>800</v>
      </c>
      <c r="E70" s="9">
        <f>D70/B3</f>
        <v>10</v>
      </c>
      <c r="F70" s="9"/>
      <c r="G70" s="1"/>
    </row>
    <row r="71" spans="1:7" x14ac:dyDescent="0.25">
      <c r="A71" s="11" t="s">
        <v>83</v>
      </c>
      <c r="B71" s="1">
        <v>80</v>
      </c>
      <c r="C71" s="8">
        <v>50</v>
      </c>
      <c r="D71" s="22"/>
      <c r="E71" s="9"/>
      <c r="F71" s="9"/>
      <c r="G71" s="1"/>
    </row>
    <row r="72" spans="1:7" x14ac:dyDescent="0.25">
      <c r="A72" s="11" t="s">
        <v>79</v>
      </c>
      <c r="B72" s="1">
        <v>3</v>
      </c>
      <c r="C72" s="8">
        <v>55</v>
      </c>
      <c r="D72" s="22">
        <f>B72*C72</f>
        <v>165</v>
      </c>
      <c r="E72" s="9">
        <f>D72/B3</f>
        <v>2.0625</v>
      </c>
      <c r="F72" s="9"/>
      <c r="G72" s="1"/>
    </row>
    <row r="73" spans="1:7" x14ac:dyDescent="0.25">
      <c r="A73" s="11" t="s">
        <v>100</v>
      </c>
      <c r="B73" s="1">
        <v>80</v>
      </c>
      <c r="C73" s="8">
        <v>35</v>
      </c>
      <c r="D73" s="22"/>
      <c r="E73" s="9"/>
      <c r="F73" s="9"/>
      <c r="G73" s="1" t="s">
        <v>101</v>
      </c>
    </row>
    <row r="74" spans="1:7" x14ac:dyDescent="0.25">
      <c r="A74" s="11" t="s">
        <v>102</v>
      </c>
      <c r="B74" s="1">
        <v>80</v>
      </c>
      <c r="C74" s="8">
        <v>35</v>
      </c>
      <c r="D74" s="22"/>
      <c r="E74" s="9"/>
      <c r="F74" s="8"/>
      <c r="G74" s="1"/>
    </row>
    <row r="75" spans="1:7" x14ac:dyDescent="0.25">
      <c r="A75" s="11" t="s">
        <v>80</v>
      </c>
      <c r="B75" s="11">
        <v>1</v>
      </c>
      <c r="C75" s="8">
        <v>1500</v>
      </c>
      <c r="D75" s="22"/>
      <c r="E75" s="22"/>
      <c r="F75" s="18"/>
      <c r="G75" s="11" t="s">
        <v>98</v>
      </c>
    </row>
    <row r="76" spans="1:7" x14ac:dyDescent="0.25">
      <c r="A76" s="11" t="s">
        <v>29</v>
      </c>
      <c r="B76" s="11">
        <v>1</v>
      </c>
      <c r="C76" s="8">
        <v>1000</v>
      </c>
      <c r="D76" s="22"/>
      <c r="E76" s="22"/>
      <c r="F76" s="18"/>
      <c r="G76" s="1"/>
    </row>
    <row r="77" spans="1:7" x14ac:dyDescent="0.25">
      <c r="A77" s="11" t="s">
        <v>81</v>
      </c>
      <c r="B77" s="11">
        <v>1</v>
      </c>
      <c r="C77" s="8">
        <v>1800</v>
      </c>
      <c r="D77" s="22"/>
      <c r="E77" s="22"/>
      <c r="F77" s="18"/>
      <c r="G77" s="1"/>
    </row>
    <row r="78" spans="1:7" x14ac:dyDescent="0.25">
      <c r="A78" s="11" t="s">
        <v>99</v>
      </c>
      <c r="B78" s="11">
        <v>1</v>
      </c>
      <c r="C78" s="8">
        <v>500</v>
      </c>
      <c r="D78" s="22"/>
      <c r="E78" s="22"/>
      <c r="F78" s="18"/>
      <c r="G78" s="11" t="s">
        <v>98</v>
      </c>
    </row>
    <row r="79" spans="1:7" x14ac:dyDescent="0.25">
      <c r="A79" s="11" t="s">
        <v>30</v>
      </c>
      <c r="B79" s="1">
        <v>1</v>
      </c>
      <c r="C79" s="8"/>
      <c r="D79" s="22"/>
      <c r="E79" s="22"/>
      <c r="F79" s="18"/>
      <c r="G79" s="1"/>
    </row>
    <row r="80" spans="1:7" x14ac:dyDescent="0.25">
      <c r="A80" s="50" t="s">
        <v>19</v>
      </c>
      <c r="B80" s="1"/>
      <c r="C80" s="8"/>
      <c r="D80" s="21">
        <f>SUM(D67:D79)</f>
        <v>1350</v>
      </c>
      <c r="E80" s="21">
        <f>SUM(E67:E79)</f>
        <v>16.875</v>
      </c>
      <c r="F80" s="18"/>
      <c r="G80" s="1"/>
    </row>
    <row r="81" spans="1:7" ht="31.5" customHeight="1" x14ac:dyDescent="0.25">
      <c r="A81" s="53" t="s">
        <v>18</v>
      </c>
      <c r="B81" s="53"/>
      <c r="C81" s="53"/>
      <c r="D81" s="53"/>
      <c r="E81" s="53"/>
      <c r="F81" s="53"/>
      <c r="G81" s="53"/>
    </row>
    <row r="82" spans="1:7" x14ac:dyDescent="0.25">
      <c r="A82" s="11" t="s">
        <v>34</v>
      </c>
      <c r="B82" s="1">
        <v>1</v>
      </c>
      <c r="C82" s="8">
        <v>500</v>
      </c>
      <c r="D82" s="8">
        <f t="shared" ref="D82:D88" si="4">B82*C82</f>
        <v>500</v>
      </c>
      <c r="E82" s="8">
        <f>D82/B3</f>
        <v>6.25</v>
      </c>
      <c r="F82" s="8"/>
      <c r="G82" s="1"/>
    </row>
    <row r="83" spans="1:7" x14ac:dyDescent="0.25">
      <c r="A83" s="11" t="s">
        <v>44</v>
      </c>
      <c r="B83" s="1">
        <v>5</v>
      </c>
      <c r="C83" s="8">
        <v>500</v>
      </c>
      <c r="D83" s="8">
        <f t="shared" si="4"/>
        <v>2500</v>
      </c>
      <c r="E83" s="8">
        <f>D83/B3</f>
        <v>31.25</v>
      </c>
      <c r="F83" s="8"/>
      <c r="G83" s="1"/>
    </row>
    <row r="84" spans="1:7" x14ac:dyDescent="0.25">
      <c r="A84" s="11" t="s">
        <v>31</v>
      </c>
      <c r="B84" s="1">
        <v>5</v>
      </c>
      <c r="C84" s="8">
        <v>350</v>
      </c>
      <c r="D84" s="8">
        <f t="shared" si="4"/>
        <v>1750</v>
      </c>
      <c r="E84" s="8">
        <f>D84/B3</f>
        <v>21.875</v>
      </c>
      <c r="F84" s="8"/>
      <c r="G84" s="1"/>
    </row>
    <row r="85" spans="1:7" x14ac:dyDescent="0.25">
      <c r="A85" s="11" t="s">
        <v>32</v>
      </c>
      <c r="B85" s="1">
        <v>1</v>
      </c>
      <c r="C85" s="8"/>
      <c r="D85" s="8">
        <f t="shared" si="4"/>
        <v>0</v>
      </c>
      <c r="E85" s="8"/>
      <c r="F85" s="8"/>
      <c r="G85" s="1"/>
    </row>
    <row r="86" spans="1:7" x14ac:dyDescent="0.25">
      <c r="A86" s="11" t="s">
        <v>28</v>
      </c>
      <c r="B86" s="11">
        <v>1</v>
      </c>
      <c r="C86" s="8"/>
      <c r="D86" s="8">
        <f t="shared" si="4"/>
        <v>0</v>
      </c>
      <c r="E86" s="8"/>
      <c r="F86" s="8"/>
      <c r="G86" s="1"/>
    </row>
    <row r="87" spans="1:7" x14ac:dyDescent="0.25">
      <c r="A87" s="11" t="s">
        <v>14</v>
      </c>
      <c r="B87" s="1">
        <v>1</v>
      </c>
      <c r="C87" s="8">
        <v>350</v>
      </c>
      <c r="D87" s="8">
        <f>B87*C87</f>
        <v>350</v>
      </c>
      <c r="E87" s="8">
        <f>D87/B3</f>
        <v>4.375</v>
      </c>
      <c r="F87" s="8"/>
      <c r="G87" s="1"/>
    </row>
    <row r="88" spans="1:7" x14ac:dyDescent="0.25">
      <c r="A88" s="11" t="s">
        <v>15</v>
      </c>
      <c r="B88" s="1">
        <v>1</v>
      </c>
      <c r="C88" s="8">
        <v>100</v>
      </c>
      <c r="D88" s="8">
        <f t="shared" si="4"/>
        <v>100</v>
      </c>
      <c r="E88" s="8">
        <f>D88/B3</f>
        <v>1.25</v>
      </c>
      <c r="F88" s="8"/>
      <c r="G88" s="1"/>
    </row>
    <row r="89" spans="1:7" x14ac:dyDescent="0.25">
      <c r="A89" s="11" t="s">
        <v>13</v>
      </c>
      <c r="B89" s="1">
        <v>5</v>
      </c>
      <c r="C89" s="8">
        <v>50</v>
      </c>
      <c r="D89" s="8"/>
      <c r="E89" s="8"/>
      <c r="F89" s="8"/>
      <c r="G89" s="1"/>
    </row>
    <row r="90" spans="1:7" x14ac:dyDescent="0.25">
      <c r="A90" s="11" t="s">
        <v>33</v>
      </c>
      <c r="B90" s="1">
        <v>4</v>
      </c>
      <c r="C90" s="8">
        <v>35</v>
      </c>
      <c r="D90" s="8"/>
      <c r="E90" s="8"/>
      <c r="F90" s="8"/>
      <c r="G90" s="1"/>
    </row>
    <row r="91" spans="1:7" x14ac:dyDescent="0.25">
      <c r="A91" s="50" t="s">
        <v>19</v>
      </c>
      <c r="B91" s="1"/>
      <c r="C91" s="8"/>
      <c r="D91" s="18">
        <f>SUM(D82:D90)</f>
        <v>5200</v>
      </c>
      <c r="E91" s="18">
        <f>SUM(E82:E90)</f>
        <v>65</v>
      </c>
      <c r="F91" s="21"/>
      <c r="G91" s="11"/>
    </row>
    <row r="92" spans="1:7" x14ac:dyDescent="0.25">
      <c r="A92" s="24" t="s">
        <v>82</v>
      </c>
      <c r="B92" s="12"/>
      <c r="D92" s="23">
        <f>D28+D32+D39+D48+D52+D65+D80+D91</f>
        <v>116000</v>
      </c>
      <c r="E92" s="23">
        <f>E28+E32+E39+E48+E52+E65+E80+E91</f>
        <v>1450</v>
      </c>
    </row>
    <row r="93" spans="1:7" ht="17.25" customHeight="1" x14ac:dyDescent="0.25">
      <c r="A93" s="44" t="s">
        <v>84</v>
      </c>
      <c r="B93" s="12">
        <v>0.1</v>
      </c>
      <c r="D93" s="25">
        <v>127600</v>
      </c>
      <c r="E93" s="25">
        <v>1595</v>
      </c>
    </row>
    <row r="94" spans="1:7" x14ac:dyDescent="0.25">
      <c r="A94" s="24"/>
      <c r="B94" s="12"/>
      <c r="D94" s="23"/>
      <c r="E94" s="10"/>
    </row>
    <row r="95" spans="1:7" x14ac:dyDescent="0.25">
      <c r="A95" s="24"/>
      <c r="B95" s="12"/>
      <c r="D95" s="23"/>
      <c r="E95" s="10"/>
    </row>
    <row r="96" spans="1:7" x14ac:dyDescent="0.25">
      <c r="D96" s="23"/>
      <c r="E96" s="23"/>
    </row>
    <row r="97" spans="1:7" x14ac:dyDescent="0.25">
      <c r="A97" s="28" t="s">
        <v>90</v>
      </c>
      <c r="B97" s="29"/>
      <c r="C97" s="29"/>
      <c r="D97" s="30"/>
      <c r="E97" s="30"/>
      <c r="F97" s="29"/>
      <c r="G97" s="31"/>
    </row>
    <row r="98" spans="1:7" x14ac:dyDescent="0.25">
      <c r="A98" s="32" t="s">
        <v>85</v>
      </c>
      <c r="B98" s="33"/>
      <c r="C98" s="33"/>
      <c r="D98" s="34"/>
      <c r="E98" s="34"/>
      <c r="F98" s="33"/>
      <c r="G98" s="35"/>
    </row>
    <row r="99" spans="1:7" x14ac:dyDescent="0.25">
      <c r="A99" s="32" t="s">
        <v>86</v>
      </c>
      <c r="B99" s="33"/>
      <c r="C99" s="33"/>
      <c r="D99" s="34"/>
      <c r="E99" s="34"/>
      <c r="F99" s="33"/>
      <c r="G99" s="35"/>
    </row>
    <row r="100" spans="1:7" x14ac:dyDescent="0.25">
      <c r="A100" s="36" t="s">
        <v>87</v>
      </c>
      <c r="B100" s="37"/>
      <c r="C100" s="38"/>
      <c r="D100" s="39"/>
      <c r="E100" s="39"/>
      <c r="F100" s="33"/>
      <c r="G100" s="35"/>
    </row>
    <row r="101" spans="1:7" x14ac:dyDescent="0.25">
      <c r="A101" s="40" t="s">
        <v>88</v>
      </c>
      <c r="B101" s="33"/>
      <c r="C101" s="33"/>
      <c r="D101" s="33"/>
      <c r="E101" s="33"/>
      <c r="F101" s="33"/>
      <c r="G101" s="35"/>
    </row>
    <row r="102" spans="1:7" x14ac:dyDescent="0.25">
      <c r="A102" s="41" t="s">
        <v>89</v>
      </c>
      <c r="B102" s="42"/>
      <c r="C102" s="42"/>
      <c r="D102" s="42"/>
      <c r="E102" s="42"/>
      <c r="F102" s="42"/>
      <c r="G102" s="43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</sheetData>
  <mergeCells count="14">
    <mergeCell ref="A1:C1"/>
    <mergeCell ref="A11:A20"/>
    <mergeCell ref="A22:A23"/>
    <mergeCell ref="G11:G20"/>
    <mergeCell ref="A40:G40"/>
    <mergeCell ref="A53:G53"/>
    <mergeCell ref="A81:G81"/>
    <mergeCell ref="A66:G66"/>
    <mergeCell ref="A10:G10"/>
    <mergeCell ref="A33:G33"/>
    <mergeCell ref="A29:G29"/>
    <mergeCell ref="D11:D21"/>
    <mergeCell ref="A49:G49"/>
    <mergeCell ref="E11:E21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Владимир</cp:lastModifiedBy>
  <dcterms:created xsi:type="dcterms:W3CDTF">2016-05-26T14:21:27Z</dcterms:created>
  <dcterms:modified xsi:type="dcterms:W3CDTF">2018-06-03T10:07:52Z</dcterms:modified>
</cp:coreProperties>
</file>